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66" yWindow="855" windowWidth="28770" windowHeight="634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<sst xmlns="http://schemas.openxmlformats.org/spreadsheetml/2006/main" count="7794" uniqueCount="728">
  <si>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</si>
  <si>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</si>
  <si>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</si>
  <si>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</si>
  <si>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</si>
  <si>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</si>
  <si>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</si>
  <si>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</si>
  <si>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</si>
  <si>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</si>
  <si>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</si>
  <si>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</si>
  <si>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</si>
  <si>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</si>
  <si>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</si>
  <si>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</si>
  <si>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</si>
  <si>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</si>
  <si>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</si>
  <si>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</si>
  <si>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</si>
  <si>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</si>
  <si>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</si>
  <si>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</si>
  <si>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</si>
  <si>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</si>
  <si>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</si>
  <si>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</si>
  <si>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</si>
  <si>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</si>
  <si>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</si>
  <si>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</si>
  <si>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</si>
  <si>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</si>
  <si>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</si>
  <si>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</si>
  <si>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</si>
  <si>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</si>
  <si>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</si>
  <si>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</si>
  <si>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</si>
  <si>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</si>
  <si>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</si>
  <si>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</si>
  <si>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</si>
  <si>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</si>
  <si>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</si>
  <si>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</si>
  <si>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</si>
  <si>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</si>
  <si>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</si>
  <si>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</si>
  <si>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</si>
  <si>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</si>
  <si>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</si>
  <si>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</si>
  <si>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</si>
  <si>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</si>
  <si>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</si>
  <si>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</si>
  <si>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</si>
  <si>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</si>
  <si>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</si>
  <si>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</si>
  <si>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</si>
  <si>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</si>
  <si>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</si>
  <si>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</si>
  <si>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</si>
  <si>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</si>
  <si>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</si>
  <si>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</si>
  <si>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</si>
  <si>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</si>
  <si>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</si>
  <si>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</si>
  <si>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</si>
  <si>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</si>
  <si>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</si>
  <si>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</si>
  <si>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</si>
  <si>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</si>
  <si>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</si>
  <si>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</si>
  <si>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</si>
  <si>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</si>
  <si>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</si>
  <si>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</si>
  <si>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</si>
  <si>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</si>
  <si>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</si>
  <si>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</si>
  <si>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</si>
  <si>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</si>
  <si>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</si>
  <si>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</si>
  <si>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</si>
  <si>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</si>
  <si>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</si>
  <si>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</si>
  <si>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</si>
  <si>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</si>
  <si>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</si>
  <si>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</si>
  <si>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</si>
  <si>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</si>
  <si>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</si>
  <si>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</si>
  <si>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</si>
  <si>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</si>
  <si>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</si>
  <si>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</si>
  <si>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</si>
  <si>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</si>
  <si>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</si>
  <si>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</si>
  <si>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</si>
  <si>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</si>
  <si>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</si>
  <si>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</si>
  <si>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</si>
  <si>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</si>
  <si>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</si>
  <si>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</si>
  <si>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</si>
  <si>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</si>
  <si>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</si>
  <si>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</si>
  <si>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</si>
  <si>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</si>
  <si>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</si>
  <si>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</si>
  <si>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</si>
  <si>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</si>
  <si>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</si>
  <si>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</si>
  <si>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</si>
  <si>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</si>
  <si>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</si>
  <si>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</si>
  <si>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</si>
  <si>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</si>
  <si>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</si>
  <si>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</si>
  <si>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</si>
  <si>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</si>
  <si>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</si>
  <si>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</si>
  <si>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</si>
  <si>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</si>
  <si>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</si>
  <si>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</si>
  <si>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</si>
  <si>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</si>
  <si>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</si>
  <si>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</si>
  <si>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</si>
  <si>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</si>
  <si>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</si>
  <si>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</si>
  <si>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</si>
  <si>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</si>
  <si>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</si>
  <si>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</si>
  <si>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</si>
  <si>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</si>
  <si>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</si>
  <si>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</si>
  <si>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</si>
  <si>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</si>
  <si>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</si>
  <si>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</si>
  <si>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</si>
  <si>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</si>
  <si>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</si>
  <si>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</si>
  <si>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</si>
  <si>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</si>
  <si>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</si>
  <si>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</si>
  <si>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</si>
  <si>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</si>
  <si>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</si>
  <si>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</si>
  <si>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</si>
  <si>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</si>
  <si>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</si>
  <si>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</si>
  <si>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</si>
  <si>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</si>
  <si>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</si>
  <si>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</si>
  <si>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</si>
  <si>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</si>
  <si>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</si>
  <si>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</si>
  <si>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</si>
  <si>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</si>
  <si>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</si>
  <si>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</si>
  <si>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</si>
  <si>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</si>
  <si>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</si>
  <si>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</si>
  <si>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</si>
  <si>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</si>
  <si>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</si>
  <si>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</si>
  <si>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</si>
  <si>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</si>
  <si>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</si>
  <si>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</si>
  <si>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</si>
  <si>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</si>
  <si>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</si>
  <si>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</si>
  <si>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</si>
  <si>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</si>
  <si>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</si>
  <si>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</si>
  <si>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</si>
  <si>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</si>
  <si>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</si>
  <si>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</si>
  <si>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</si>
  <si>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</si>
  <si>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</si>
  <si>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</si>
  <si>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</si>
  <si>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</si>
  <si>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</si>
  <si>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</si>
  <si>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</si>
  <si>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</si>
  <si>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</si>
  <si>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</si>
  <si>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</si>
  <si>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</si>
  <si>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</si>
  <si>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</si>
  <si>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</si>
  <si>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</si>
  <si>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</si>
  <si>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</si>
  <si>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</si>
  <si>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</si>
  <si>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</si>
  <si>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</si>
  <si>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</si>
  <si>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</si>
  <si>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</si>
  <si>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</si>
  <si>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</si>
  <si>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</si>
  <si>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</si>
  <si>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</si>
  <si>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</si>
  <si>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</si>
  <si>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</si>
  <si>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</si>
  <si>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</si>
  <si>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</si>
  <si>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</si>
  <si>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</si>
  <si>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</si>
  <si>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</si>
  <si>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</si>
  <si>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</si>
  <si>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</si>
  <si>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</si>
  <si>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</si>
  <si>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</si>
  <si>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</si>
  <si>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</si>
  <si>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</si>
  <si>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</si>
  <si>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</si>
  <si>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</si>
  <si>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</si>
  <si>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</si>
  <si>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</si>
  <si>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</si>
  <si>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</si>
  <si>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</si>
  <si>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</si>
  <si>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</si>
  <si>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</si>
  <si>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</si>
  <si>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</si>
  <si>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</si>
  <si>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</si>
  <si>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</si>
  <si>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</si>
  <si>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</si>
  <si>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</si>
  <si>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</si>
  <si>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</si>
  <si>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</si>
  <si>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</si>
  <si>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</si>
  <si>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</si>
  <si>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</si>
  <si>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</si>
  <si>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</si>
  <si>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</si>
  <si>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</si>
  <si>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</si>
  <si>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</si>
  <si>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</si>
  <si>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</si>
  <si>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</si>
  <si>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</si>
  <si>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</si>
  <si>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</si>
  <si>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</si>
  <si>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</si>
  <si>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</si>
  <si>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</si>
  <si>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</si>
  <si>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</si>
  <si>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</si>
  <si>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</si>
  <si>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</si>
  <si>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</si>
  <si>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</si>
  <si>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</si>
  <si>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</si>
  <si>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</si>
  <si>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</si>
  <si>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</si>
  <si>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</si>
  <si>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</si>
  <si>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</si>
  <si>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</si>
  <si>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</si>
  <si>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</si>
  <si>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</si>
  <si>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</si>
  <si>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</si>
  <si>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</si>
  <si>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</si>
  <si>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</si>
  <si>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</si>
  <si>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</si>
  <si>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</si>
  <si>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</si>
  <si>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</si>
  <si>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</si>
  <si>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</si>
  <si>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</si>
  <si>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</si>
  <si>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</si>
  <si>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</si>
  <si>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</si>
  <si>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</si>
  <si>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</si>
  <si>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</si>
  <si>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</si>
  <si>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</si>
  <si>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</si>
  <si>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</si>
  <si>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</si>
  <si>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</si>
  <si>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</si>
  <si>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</si>
  <si>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</si>
  <si>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</si>
  <si>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</si>
  <si>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</si>
  <si>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</si>
  <si>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</si>
  <si>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</si>
  <si>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</si>
  <si>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</si>
  <si>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</si>
  <si>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</si>
  <si>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</si>
  <si>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</si>
  <si>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</si>
  <si>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</si>
  <si>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</si>
  <si>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</si>
  <si>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</si>
  <si>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</si>
  <si>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</si>
  <si>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</si>
  <si>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</si>
  <si>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</si>
  <si>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</si>
  <si>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</si>
  <si>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</si>
  <si>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</si>
  <si>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</si>
  <si>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</si>
  <si>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</si>
  <si>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</si>
  <si>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</si>
  <si>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</si>
  <si>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</si>
  <si>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</si>
  <si>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</si>
  <si>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</si>
  <si>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</si>
  <si>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</si>
  <si>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</si>
  <si>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</si>
  <si>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</si>
  <si>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</si>
  <si>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</si>
  <si>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</si>
  <si>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</si>
  <si>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</si>
  <si>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</si>
  <si>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</si>
  <si>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</si>
  <si>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</si>
  <si>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</si>
  <si>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</si>
  <si>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</si>
  <si>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</si>
  <si>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</si>
  <si>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</si>
  <si>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</si>
  <si>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</si>
  <si>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</si>
  <si>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</si>
  <si>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</si>
  <si>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</si>
  <si>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</si>
  <si>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</si>
  <si>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</si>
  <si>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</si>
  <si>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</si>
  <si>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</si>
  <si>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</si>
  <si>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</si>
  <si>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</si>
  <si>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</si>
  <si>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</si>
  <si>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</si>
  <si>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</si>
  <si>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</si>
  <si>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</si>
  <si>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</si>
  <si>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</si>
  <si>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</si>
  <si>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</si>
  <si>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</si>
  <si>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</si>
  <si>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</si>
  <si>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</si>
  <si>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</si>
  <si>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</si>
  <si>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</si>
  <si>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</si>
  <si>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</si>
  <si>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</si>
  <si>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</si>
  <si>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</si>
  <si>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</si>
  <si>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</si>
  <si>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</si>
  <si>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</si>
  <si>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</si>
  <si>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</si>
  <si>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</si>
  <si>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</si>
  <si>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</si>
  <si>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</si>
  <si>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</si>
  <si>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</si>
  <si>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</si>
  <si>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</si>
  <si>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</si>
  <si>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</si>
  <si>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</si>
  <si>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</si>
  <si>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</si>
  <si>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</si>
  <si>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</si>
  <si>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</si>
  <si>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</si>
  <si>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</si>
  <si>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</si>
  <si>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</si>
  <si>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</si>
  <si>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</si>
  <si>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</si>
  <si>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</si>
  <si>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</si>
  <si>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</si>
  <si>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</si>
  <si>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</si>
  <si>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</si>
  <si>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</si>
  <si>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</si>
  <si>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</si>
  <si>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</si>
  <si>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</si>
  <si>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</si>
  <si>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</si>
  <si>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</si>
  <si>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</si>
  <si>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</si>
  <si>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</si>
  <si>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</si>
  <si>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</si>
  <si>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</si>
  <si>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</si>
  <si>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</si>
  <si>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</si>
  <si>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</si>
  <si>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</si>
  <si>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</si>
  <si>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</si>
  <si>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</si>
  <si>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</si>
  <si>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</si>
  <si>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</si>
  <si>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</si>
  <si>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</si>
  <si>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</si>
  <si>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</si>
  <si>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</si>
  <si>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</si>
  <si>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</si>
  <si>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</si>
  <si>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</si>
  <si>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</si>
  <si>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</si>
  <si>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</si>
  <si>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</si>
  <si>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</si>
  <si>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</si>
  <si>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</si>
  <si>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</si>
  <si>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</si>
  <si>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</si>
  <si>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</si>
  <si>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</si>
  <si>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</si>
  <si>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</si>
  <si>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</si>
  <si>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</si>
  <si>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</si>
  <si>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</si>
  <si>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</si>
  <si>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</si>
  <si>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</si>
  <si>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</si>
  <si>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</si>
  <si>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</si>
  <si>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</si>
  <si>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</si>
  <si>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</si>
  <si>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</si>
  <si>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</si>
  <si>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</si>
  <si>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</si>
  <si>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</si>
  <si>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</si>
  <si>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</si>
  <si>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</si>
  <si>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</si>
  <si>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</si>
  <si>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</si>
  <si>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</si>
  <si>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</si>
  <si>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</si>
  <si>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</si>
  <si>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</si>
  <si>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</si>
  <si>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</si>
  <si>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</si>
  <si>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</si>
  <si>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</si>
  <si>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</si>
  <si>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</si>
  <si>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</si>
  <si>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</si>
  <si>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</si>
  <si>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</si>
  <si>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</si>
  <si>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</si>
  <si>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</si>
  <si>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</si>
  <si>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</si>
  <si>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</si>
  <si>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</si>
  <si>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</si>
  <si>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</si>
  <si>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</si>
  <si>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</si>
  <si>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</si>
  <si>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</si>
  <si>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</si>
  <si>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</si>
  <si>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</si>
  <si>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</si>
  <si>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</si>
  <si>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</si>
  <si>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</si>
  <si>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</si>
  <si>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</si>
  <si>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</si>
  <si>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</si>
  <si>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</si>
  <si>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</si>
  <si>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</si>
  <si>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</si>
  <si>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</si>
  <si>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</si>
  <si>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</si>
  <si>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</si>
  <si>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</si>
  <si>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</si>
  <si>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</si>
  <si>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</si>
  <si>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</si>
  <si>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</si>
  <si>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</si>
  <si>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</si>
  <si>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</si>
  <si>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</si>
  <si>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</si>
  <si>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</si>
  <si>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</si>
  <si>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</si>
  <si>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</si>
  <si>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</si>
  <si>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</si>
  <si>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</si>
  <si>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</si>
  <si>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</si>
  <si>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</si>
  <si>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</si>
  <si>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</si>
  <si>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</si>
  <si>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</si>
  <si>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</si>
  <si>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</si>
  <si>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</si>
  <si>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</si>
  <si>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</si>
  <si>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</si>
  <si>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</si>
  <si>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</si>
  <si>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</si>
  <si>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</si>
  <si>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</si>
  <si>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</si>
  <si>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</si>
  <si>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</si>
  <si>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</si>
  <si>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</si>
  <si>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</si>
  <si>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</si>
  <si>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</si>
  <si>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</si>
  <si>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</si>
  <si>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</si>
  <si>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</si>
  <si>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</si>
  <si>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</si>
  <si>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</si>
  <si>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</si>
  <si>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</si>
  <si>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</si>
  <si>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</si>
  <si>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</si>
  <si>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</si>
  <si>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</si>
  <si>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</si>
  <si>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</si>
  <si>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</si>
  <si>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</si>
  <si>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</si>
  <si>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</si>
  <si>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</si>
  <si>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</si>
  <si>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</si>
  <si>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</si>
  <si>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</si>
  <si>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</si>
  <si>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</si>
  <si>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</si>
  <si>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</si>
  <si>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</si>
  <si>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</si>
  <si>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</si>
  <si>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</si>
  <si>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</si>
  <si>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</si>
  <si>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</si>
  <si>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</si>
  <si>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</si>
  <si>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</si>
  <si>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</si>
  <si>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</si>
  <si>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</si>
  <si>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</si>
  <si>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</si>
  <si>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</si>
  <si>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</si>
  <si>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</si>
  <si>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</si>
  <si>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</si>
  <si>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</si>
  <si>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</si>
  <si>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</si>
  <si>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</si>
  <si>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</si>
  <si>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</si>
  <si>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</si>
  <si>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</si>
  <si>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</si>
  <si>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</si>
  <si>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</si>
  <si>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Рябкова Татьяна Петровна</t>
  </si>
  <si>
    <t>8-919-938-94-89</t>
  </si>
  <si>
    <t>Андреева Любовь Леонтьевна</t>
  </si>
  <si>
    <t>экономист</t>
  </si>
  <si>
    <t>ais7213@ mail.ru</t>
  </si>
  <si>
    <t>Удалить</t>
  </si>
  <si>
    <t>1</t>
  </si>
  <si>
    <t>2</t>
  </si>
  <si>
    <t>Федоров Андрей Владимирович</t>
  </si>
  <si>
    <t>8 (3452) 56-86-58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</si>
</sst>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7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4" t="str">
        <f>version</f>
        <v>Версия 2.1</v>
      </c>
      <c r="H3" s="195"/>
      <c r="M3" s="28" t="s">
        <v>120</v>
      </c>
      <c r="N3" s="1">
        <f>N2-1</f>
        <v>2019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717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717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718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719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720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721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722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AA23" sqref="AA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2020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Июнь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232.558</v>
      </c>
      <c r="G20" s="48">
        <f t="shared" si="0"/>
        <v>18.562</v>
      </c>
      <c r="H20" s="48">
        <f t="shared" si="0"/>
        <v>13.172</v>
      </c>
      <c r="I20" s="48">
        <f t="shared" si="0"/>
        <v>0</v>
      </c>
      <c r="J20" s="48">
        <f t="shared" si="0"/>
        <v>5.39</v>
      </c>
      <c r="K20" s="48">
        <f t="shared" si="0"/>
        <v>0</v>
      </c>
      <c r="L20" s="48">
        <f t="shared" si="0"/>
        <v>213.99599999999998</v>
      </c>
      <c r="M20" s="48">
        <f t="shared" si="0"/>
        <v>146.147</v>
      </c>
      <c r="N20" s="48">
        <f t="shared" si="0"/>
        <v>0</v>
      </c>
      <c r="O20" s="48">
        <f t="shared" si="0"/>
        <v>67.84899999999999</v>
      </c>
      <c r="P20" s="48">
        <f t="shared" si="0"/>
        <v>0</v>
      </c>
      <c r="Q20" s="48">
        <f>IF(G20=0,0,T20/G20)</f>
        <v>1.4923515784936967</v>
      </c>
      <c r="R20" s="48">
        <f>IF(L20=0,0,U20/L20)</f>
        <v>2.7588530380007104</v>
      </c>
      <c r="S20" s="48">
        <f>SUM(S21:S24)</f>
        <v>618.0845447199999</v>
      </c>
      <c r="T20" s="48">
        <f>SUM(T21:T24)</f>
        <v>27.70103</v>
      </c>
      <c r="U20" s="48">
        <f>SUM(U21:U24)</f>
        <v>590.38351472</v>
      </c>
      <c r="V20" s="48">
        <f>SUM(V21:V24)</f>
        <v>0</v>
      </c>
      <c r="W20" s="131">
        <f>SUM(W21:W24)</f>
        <v>618.0845447199999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723</v>
      </c>
      <c r="D22" s="144" t="s">
        <v>724</v>
      </c>
      <c r="E22" s="58" t="s">
        <v>282</v>
      </c>
      <c r="F22" s="48">
        <f>G22+L22</f>
        <v>224.518</v>
      </c>
      <c r="G22" s="48">
        <f>H22+I22+J22+K22</f>
        <v>18.562</v>
      </c>
      <c r="H22" s="56">
        <v>13.172</v>
      </c>
      <c r="I22" s="56">
        <v>0</v>
      </c>
      <c r="J22" s="56">
        <v>5.39</v>
      </c>
      <c r="K22" s="56">
        <v>0</v>
      </c>
      <c r="L22" s="48">
        <f>M22+N22+O22+P22</f>
        <v>205.956</v>
      </c>
      <c r="M22" s="56">
        <v>146.147</v>
      </c>
      <c r="N22" s="56"/>
      <c r="O22" s="56">
        <v>59.809</v>
      </c>
      <c r="P22" s="56"/>
      <c r="Q22" s="56">
        <v>2.52074</v>
      </c>
      <c r="R22" s="56">
        <v>2.77215</v>
      </c>
      <c r="S22" s="48">
        <f>T22+U22</f>
        <v>598.6419553999999</v>
      </c>
      <c r="T22" s="56">
        <v>27.70103</v>
      </c>
      <c r="U22" s="56">
        <v>570.9409254</v>
      </c>
      <c r="V22" s="56">
        <v>0</v>
      </c>
      <c r="W22" s="57">
        <f>S22-V22</f>
        <v>598.6419553999999</v>
      </c>
      <c r="X22" s="143"/>
    </row>
    <row r="23" spans="3:24" ht="30" customHeight="1">
      <c r="C23" s="151" t="s">
        <v>723</v>
      </c>
      <c r="D23" s="144" t="s">
        <v>725</v>
      </c>
      <c r="E23" s="58" t="s">
        <v>301</v>
      </c>
      <c r="F23" s="48">
        <f>G23+L23</f>
        <v>8.04</v>
      </c>
      <c r="G23" s="48">
        <f>H23+I23+J23+K23</f>
        <v>0</v>
      </c>
      <c r="H23" s="56"/>
      <c r="I23" s="56"/>
      <c r="J23" s="56"/>
      <c r="K23" s="56"/>
      <c r="L23" s="48">
        <f>M23+N23+O23+P23</f>
        <v>8.04</v>
      </c>
      <c r="M23" s="56"/>
      <c r="N23" s="56"/>
      <c r="O23" s="56">
        <v>8.04</v>
      </c>
      <c r="P23" s="56"/>
      <c r="Q23" s="56"/>
      <c r="R23" s="56">
        <v>2.418232502487563</v>
      </c>
      <c r="S23" s="48">
        <f>T23+U23</f>
        <v>19.442589320000003</v>
      </c>
      <c r="T23" s="56">
        <v>0</v>
      </c>
      <c r="U23" s="56">
        <v>19.442589320000003</v>
      </c>
      <c r="V23" s="56"/>
      <c r="W23" s="57">
        <f>S23-V23</f>
        <v>19.442589320000003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2020-05-21T09:45:43Z</cp:lastPrinted>
  <dcterms:created xsi:type="dcterms:W3CDTF">2009-01-25T23:42:29Z</dcterms:created>
  <dcterms:modified xsi:type="dcterms:W3CDTF">2020-07-20T04:44:47Z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